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nga\Desktop\FINANSINĖS ATASKAITOS  VERT už 2022 m\"/>
    </mc:Choice>
  </mc:AlternateContent>
  <xr:revisionPtr revIDLastSave="0" documentId="13_ncr:1_{9B21D135-5E3F-478F-9FFE-4218DB1AC28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2014" sheetId="1" r:id="rId1"/>
    <sheet name="2015" sheetId="2" r:id="rId2"/>
    <sheet name="2017" sheetId="3" r:id="rId3"/>
    <sheet name="2019" sheetId="4" r:id="rId4"/>
    <sheet name="Sąnaudos svetainei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F10" i="4"/>
  <c r="E10" i="4"/>
  <c r="D10" i="4"/>
  <c r="D10" i="3" l="1"/>
  <c r="F10" i="3"/>
  <c r="E10" i="3"/>
  <c r="E10" i="2" l="1"/>
  <c r="F10" i="2"/>
  <c r="D10" i="2"/>
  <c r="F17" i="1" l="1"/>
  <c r="F22" i="1"/>
  <c r="E22" i="1"/>
  <c r="E17" i="1"/>
  <c r="D17" i="1"/>
  <c r="D16" i="1" s="1"/>
  <c r="E11" i="1"/>
  <c r="D11" i="1"/>
  <c r="D10" i="1" s="1"/>
  <c r="D26" i="1" s="1"/>
  <c r="F16" i="1" l="1"/>
  <c r="F10" i="1" s="1"/>
  <c r="F26" i="1" s="1"/>
  <c r="E16" i="1"/>
  <c r="E10" i="1" s="1"/>
  <c r="E26" i="1" s="1"/>
</calcChain>
</file>

<file path=xl/sharedStrings.xml><?xml version="1.0" encoding="utf-8"?>
<sst xmlns="http://schemas.openxmlformats.org/spreadsheetml/2006/main" count="339" uniqueCount="90">
  <si>
    <t>UAB „Ukmergės šiluma"</t>
  </si>
  <si>
    <t>Eil. Nr.</t>
  </si>
  <si>
    <t>Straipsnio pavadinimas</t>
  </si>
  <si>
    <t xml:space="preserve">Mato vnt. </t>
  </si>
  <si>
    <t>Gamyba</t>
  </si>
  <si>
    <t>Perdavimas</t>
  </si>
  <si>
    <t>1.</t>
  </si>
  <si>
    <t>Patiekta šilumos į tinklą:</t>
  </si>
  <si>
    <t>tūkst. MWh</t>
  </si>
  <si>
    <t>2.</t>
  </si>
  <si>
    <t>3.</t>
  </si>
  <si>
    <t>tūkst. Lt</t>
  </si>
  <si>
    <t>3.1.</t>
  </si>
  <si>
    <t>Kintamosios sąnaudos</t>
  </si>
  <si>
    <t>3.1.1.</t>
  </si>
  <si>
    <t>Kuras technologijai</t>
  </si>
  <si>
    <t>3.1.2.</t>
  </si>
  <si>
    <t>Elektros energija technologijai</t>
  </si>
  <si>
    <t>3.1.3.</t>
  </si>
  <si>
    <t xml:space="preserve">Vanduo technologijai </t>
  </si>
  <si>
    <t>3.2.</t>
  </si>
  <si>
    <t xml:space="preserve">Pastoviosios sąnaudos </t>
  </si>
  <si>
    <t>3.2.1.</t>
  </si>
  <si>
    <t>Materialinės ir joms prilygintos sąnaudos</t>
  </si>
  <si>
    <t>3.2.2.</t>
  </si>
  <si>
    <t>Remonto darbai</t>
  </si>
  <si>
    <t>3.2.3.</t>
  </si>
  <si>
    <t>Nusidėvėjimas (amortizacija)</t>
  </si>
  <si>
    <t>3.2.4.</t>
  </si>
  <si>
    <t>Darbo užmokesčio sąnaudos</t>
  </si>
  <si>
    <t>3.2.5.</t>
  </si>
  <si>
    <t>Socialinio draudimo įmokos</t>
  </si>
  <si>
    <t>3.2.6.</t>
  </si>
  <si>
    <t>Mokesčiai</t>
  </si>
  <si>
    <t>3.2.7.</t>
  </si>
  <si>
    <t>Palūkanų sąnaudos</t>
  </si>
  <si>
    <t>3.3.</t>
  </si>
  <si>
    <t>4.</t>
  </si>
  <si>
    <t>Šilumos savikaina</t>
  </si>
  <si>
    <t>ct/kWh</t>
  </si>
  <si>
    <t>ŠILUMOS GAMYBOS, PERDAVIMO IR PARDAVIMO SĄNAUDOS 2014 M.</t>
  </si>
  <si>
    <t>Pardavimas</t>
  </si>
  <si>
    <t>Pagaminta nuosavuose šaltiniuose</t>
  </si>
  <si>
    <t>Pirkta</t>
  </si>
  <si>
    <t>1.1.</t>
  </si>
  <si>
    <t>1.2.</t>
  </si>
  <si>
    <t>Parduota šilumos</t>
  </si>
  <si>
    <t>Iš viso sąnaudų:</t>
  </si>
  <si>
    <t>3.1.4.</t>
  </si>
  <si>
    <t>Pirkta šiluma</t>
  </si>
  <si>
    <t>Bendrosios (veiklos) sąnaudos, priskirtos šilumos tiekimo veiklai</t>
  </si>
  <si>
    <t>Gamybos gamybos verslo vienetas</t>
  </si>
  <si>
    <t>Šilumos perdavimo verslo vienetas</t>
  </si>
  <si>
    <t>Mažmeninio aptarnavimo verslo vienetas</t>
  </si>
  <si>
    <t>Šilumos įsigijimo sąnaudos</t>
  </si>
  <si>
    <t>Kuro sąnaudos šilumos energijai gaminti</t>
  </si>
  <si>
    <t>Elektros energijos technologinėms reikmėms įsigijimo sąnaudos</t>
  </si>
  <si>
    <t>Vandens technologinėms reikmėms įsigijimo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</si>
  <si>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</si>
  <si>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</si>
  <si>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</si>
  <si>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</si>
  <si>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</si>
  <si>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</si>
  <si>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</si>
  <si>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</si>
  <si>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nuomos, koncecijos sąnaudos</t>
  </si>
  <si>
    <t>Kitos paskirstomos sąnaudos</t>
  </si>
  <si>
    <t>tūkst. Eur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</si>
  <si>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</si>
  <si>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</si>
  <si>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</si>
  <si>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</si>
  <si>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</si>
  <si>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</si>
  <si>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</si>
  <si>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</si>
  <si>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</si>
  <si>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</si>
  <si>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</si>
  <si>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ŠILUMOS GAMYBOS, PERDAVIMO IR MAŽMENINIO APTARNAVIMO VERSLO VIENETŲ SĄNAUDOS 2015 M.</t>
  </si>
  <si>
    <t>ŠILUMOS GAMYBOS, PERDAVIMO IR MAŽMENINIO APTARNAVIMO VERSLO VIENETŲ SĄNAUDOS 2017 M.</t>
  </si>
  <si>
    <t>Kitos kintamos sąnaudos</t>
  </si>
  <si>
    <t>Pastaba: Skelbiamos šilumos gamybos, perdavimo ir mažmeninio aptarnavimo sąnaudos pagal Šilumos kainų nustatymo metodikos 16 priedą.</t>
  </si>
  <si>
    <t>ŠILUMOS GAMYBOS, PERDAVIMO IR MAŽMENINIO APTARNAVIMO VERSLO VIENETŲ SĄNAUDOS 2019 M.</t>
  </si>
  <si>
    <t>3.15.</t>
  </si>
  <si>
    <t>Pastaba: Skelbiamos šilumos gamybos, perdavimo ir mažmeninio aptarnavimo sąnaudos pagal Šilumos apskaitos atskyrimo ir sąnaudų paskirstymo aprošo 12 priedą.</t>
  </si>
  <si>
    <t>UAB „UKMERGĖS ŠILUMA"</t>
  </si>
  <si>
    <t>ŠILUMOS GAMYBOS, PERDAVIMO IR MAŽMENINIO APTARNAVIMO VERSLO VIENETŲ SĄNAUDOS 2022 M.</t>
  </si>
  <si>
    <t>Parduota šilumos energijos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</si>
</sst>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4" fillId="0" borderId="0" xfId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left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opLeftCell="A4" workbookViewId="0">
      <selection activeCell="D24" sqref="D24"/>
    </sheetView>
  </sheetViews>
  <sheetFormatPr defaultColWidth="9.140625" defaultRowHeight="15.75" x14ac:dyDescent="0.25"/>
  <cols>
    <col min="1" max="1" width="9.140625" style="1"/>
    <col min="2" max="2" width="43.85546875" style="1" customWidth="1"/>
    <col min="3" max="3" width="14" style="1" customWidth="1"/>
    <col min="4" max="6" width="20.28515625" style="1" customWidth="1"/>
    <col min="7" max="16384" width="9.140625" style="1"/>
  </cols>
  <sheetData>
    <row r="1" spans="1:6" x14ac:dyDescent="0.25">
      <c r="A1" s="39" t="s">
        <v>0</v>
      </c>
      <c r="B1" s="39"/>
      <c r="C1" s="39"/>
      <c r="D1" s="39"/>
      <c r="E1" s="39"/>
      <c r="F1" s="39"/>
    </row>
    <row r="3" spans="1:6" x14ac:dyDescent="0.25">
      <c r="A3" s="38" t="s">
        <v>40</v>
      </c>
      <c r="B3" s="38"/>
      <c r="C3" s="38"/>
      <c r="D3" s="38"/>
      <c r="E3" s="38"/>
      <c r="F3" s="38"/>
    </row>
    <row r="4" spans="1:6" ht="16.5" thickBot="1" x14ac:dyDescent="0.3"/>
    <row r="5" spans="1:6" ht="22.5" customHeight="1" thickBot="1" x14ac:dyDescent="0.3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41</v>
      </c>
    </row>
    <row r="6" spans="1:6" ht="22.5" customHeight="1" x14ac:dyDescent="0.25">
      <c r="A6" s="5" t="s">
        <v>6</v>
      </c>
      <c r="B6" s="6" t="s">
        <v>7</v>
      </c>
      <c r="C6" s="7" t="s">
        <v>8</v>
      </c>
      <c r="D6" s="29">
        <v>69.8</v>
      </c>
      <c r="E6" s="29"/>
      <c r="F6" s="30"/>
    </row>
    <row r="7" spans="1:6" ht="22.5" customHeight="1" x14ac:dyDescent="0.25">
      <c r="A7" s="8" t="s">
        <v>44</v>
      </c>
      <c r="B7" s="9" t="s">
        <v>42</v>
      </c>
      <c r="C7" s="10" t="s">
        <v>8</v>
      </c>
      <c r="D7" s="27">
        <v>68.8</v>
      </c>
      <c r="E7" s="27"/>
      <c r="F7" s="28"/>
    </row>
    <row r="8" spans="1:6" ht="22.5" customHeight="1" x14ac:dyDescent="0.25">
      <c r="A8" s="8" t="s">
        <v>45</v>
      </c>
      <c r="B8" s="9" t="s">
        <v>43</v>
      </c>
      <c r="C8" s="10" t="s">
        <v>8</v>
      </c>
      <c r="D8" s="27">
        <v>0.99</v>
      </c>
      <c r="E8" s="27"/>
      <c r="F8" s="28"/>
    </row>
    <row r="9" spans="1:6" ht="22.5" customHeight="1" x14ac:dyDescent="0.25">
      <c r="A9" s="11" t="s">
        <v>9</v>
      </c>
      <c r="B9" s="12" t="s">
        <v>46</v>
      </c>
      <c r="C9" s="13" t="s">
        <v>8</v>
      </c>
      <c r="D9" s="27"/>
      <c r="E9" s="27"/>
      <c r="F9" s="28">
        <v>60.14</v>
      </c>
    </row>
    <row r="10" spans="1:6" ht="22.5" customHeight="1" x14ac:dyDescent="0.25">
      <c r="A10" s="14" t="s">
        <v>10</v>
      </c>
      <c r="B10" s="15" t="s">
        <v>47</v>
      </c>
      <c r="C10" s="16" t="s">
        <v>11</v>
      </c>
      <c r="D10" s="25">
        <f>D11+D16+D24</f>
        <v>12669.048000000001</v>
      </c>
      <c r="E10" s="25">
        <f t="shared" ref="E10:F10" si="0">E11+E16+E24</f>
        <v>1292.347</v>
      </c>
      <c r="F10" s="26">
        <f t="shared" si="0"/>
        <v>194.34400000000002</v>
      </c>
    </row>
    <row r="11" spans="1:6" ht="22.5" customHeight="1" x14ac:dyDescent="0.25">
      <c r="A11" s="8" t="s">
        <v>12</v>
      </c>
      <c r="B11" s="12" t="s">
        <v>13</v>
      </c>
      <c r="C11" s="10" t="s">
        <v>11</v>
      </c>
      <c r="D11" s="27">
        <f>D12+D13+D14+D15</f>
        <v>10740.383000000002</v>
      </c>
      <c r="E11" s="27">
        <f t="shared" ref="E11" si="1">E12+E13+E14+E15</f>
        <v>179.32599999999999</v>
      </c>
      <c r="F11" s="28"/>
    </row>
    <row r="12" spans="1:6" ht="22.5" customHeight="1" x14ac:dyDescent="0.25">
      <c r="A12" s="8" t="s">
        <v>14</v>
      </c>
      <c r="B12" s="12" t="s">
        <v>15</v>
      </c>
      <c r="C12" s="10" t="s">
        <v>11</v>
      </c>
      <c r="D12" s="27">
        <v>10576.129000000001</v>
      </c>
      <c r="E12" s="27"/>
      <c r="F12" s="28"/>
    </row>
    <row r="13" spans="1:6" ht="22.5" customHeight="1" x14ac:dyDescent="0.25">
      <c r="A13" s="8" t="s">
        <v>16</v>
      </c>
      <c r="B13" s="9" t="s">
        <v>17</v>
      </c>
      <c r="C13" s="10" t="s">
        <v>11</v>
      </c>
      <c r="D13" s="27">
        <v>61.04</v>
      </c>
      <c r="E13" s="27">
        <v>171.52500000000001</v>
      </c>
      <c r="F13" s="28"/>
    </row>
    <row r="14" spans="1:6" ht="22.5" customHeight="1" x14ac:dyDescent="0.25">
      <c r="A14" s="8" t="s">
        <v>18</v>
      </c>
      <c r="B14" s="9" t="s">
        <v>19</v>
      </c>
      <c r="C14" s="10" t="s">
        <v>11</v>
      </c>
      <c r="D14" s="27">
        <v>4.3339999999999996</v>
      </c>
      <c r="E14" s="27">
        <v>7.8010000000000002</v>
      </c>
      <c r="F14" s="28"/>
    </row>
    <row r="15" spans="1:6" ht="22.5" customHeight="1" x14ac:dyDescent="0.25">
      <c r="A15" s="8" t="s">
        <v>48</v>
      </c>
      <c r="B15" s="9" t="s">
        <v>49</v>
      </c>
      <c r="C15" s="10" t="s">
        <v>11</v>
      </c>
      <c r="D15" s="27">
        <v>98.88</v>
      </c>
      <c r="E15" s="27"/>
      <c r="F15" s="28"/>
    </row>
    <row r="16" spans="1:6" ht="22.5" customHeight="1" x14ac:dyDescent="0.25">
      <c r="A16" s="8" t="s">
        <v>20</v>
      </c>
      <c r="B16" s="12" t="s">
        <v>21</v>
      </c>
      <c r="C16" s="10" t="s">
        <v>11</v>
      </c>
      <c r="D16" s="27">
        <f>D17+D18+D19+D20+D21+D22+D23</f>
        <v>986.68599999999992</v>
      </c>
      <c r="E16" s="27">
        <f t="shared" ref="E16:F16" si="2">E17+E18+E19+E20+E21+E22+E23</f>
        <v>1025.5729999999999</v>
      </c>
      <c r="F16" s="28">
        <f t="shared" si="2"/>
        <v>179.87900000000002</v>
      </c>
    </row>
    <row r="17" spans="1:6" ht="22.5" customHeight="1" x14ac:dyDescent="0.25">
      <c r="A17" s="8" t="s">
        <v>22</v>
      </c>
      <c r="B17" s="12" t="s">
        <v>23</v>
      </c>
      <c r="C17" s="10" t="s">
        <v>11</v>
      </c>
      <c r="D17" s="27">
        <f>205.304+1.124+2.081</f>
        <v>208.50899999999999</v>
      </c>
      <c r="E17" s="27">
        <f>147.06+7.092</f>
        <v>154.15200000000002</v>
      </c>
      <c r="F17" s="28">
        <f>12.093+30.384</f>
        <v>42.477000000000004</v>
      </c>
    </row>
    <row r="18" spans="1:6" ht="22.5" customHeight="1" x14ac:dyDescent="0.25">
      <c r="A18" s="8" t="s">
        <v>24</v>
      </c>
      <c r="B18" s="12" t="s">
        <v>25</v>
      </c>
      <c r="C18" s="10" t="s">
        <v>11</v>
      </c>
      <c r="D18" s="27">
        <v>64.692999999999998</v>
      </c>
      <c r="E18" s="27">
        <v>140.31200000000001</v>
      </c>
      <c r="F18" s="28">
        <v>0.28899999999999998</v>
      </c>
    </row>
    <row r="19" spans="1:6" ht="22.5" customHeight="1" x14ac:dyDescent="0.25">
      <c r="A19" s="8" t="s">
        <v>26</v>
      </c>
      <c r="B19" s="9" t="s">
        <v>27</v>
      </c>
      <c r="C19" s="10" t="s">
        <v>11</v>
      </c>
      <c r="D19" s="27">
        <v>148.398</v>
      </c>
      <c r="E19" s="27">
        <v>340.64</v>
      </c>
      <c r="F19" s="28">
        <v>0.65100000000000002</v>
      </c>
    </row>
    <row r="20" spans="1:6" ht="22.5" customHeight="1" x14ac:dyDescent="0.25">
      <c r="A20" s="8" t="s">
        <v>28</v>
      </c>
      <c r="B20" s="9" t="s">
        <v>29</v>
      </c>
      <c r="C20" s="10" t="s">
        <v>11</v>
      </c>
      <c r="D20" s="27">
        <v>414.161</v>
      </c>
      <c r="E20" s="27">
        <v>192.708</v>
      </c>
      <c r="F20" s="28">
        <v>104.05200000000001</v>
      </c>
    </row>
    <row r="21" spans="1:6" ht="22.5" customHeight="1" x14ac:dyDescent="0.25">
      <c r="A21" s="8" t="s">
        <v>30</v>
      </c>
      <c r="B21" s="9" t="s">
        <v>31</v>
      </c>
      <c r="C21" s="10" t="s">
        <v>11</v>
      </c>
      <c r="D21" s="27">
        <v>128.17599999999999</v>
      </c>
      <c r="E21" s="27">
        <v>59.64</v>
      </c>
      <c r="F21" s="28">
        <v>32.201999999999998</v>
      </c>
    </row>
    <row r="22" spans="1:6" ht="22.5" customHeight="1" x14ac:dyDescent="0.25">
      <c r="A22" s="8" t="s">
        <v>32</v>
      </c>
      <c r="B22" s="9" t="s">
        <v>33</v>
      </c>
      <c r="C22" s="10" t="s">
        <v>11</v>
      </c>
      <c r="D22" s="27">
        <v>12.023</v>
      </c>
      <c r="E22" s="27">
        <f>34.672+49.85+2.7</f>
        <v>87.221999999999994</v>
      </c>
      <c r="F22" s="28">
        <f>0.208</f>
        <v>0.20799999999999999</v>
      </c>
    </row>
    <row r="23" spans="1:6" ht="22.5" customHeight="1" x14ac:dyDescent="0.25">
      <c r="A23" s="8" t="s">
        <v>34</v>
      </c>
      <c r="B23" s="9" t="s">
        <v>35</v>
      </c>
      <c r="C23" s="10" t="s">
        <v>11</v>
      </c>
      <c r="D23" s="27">
        <v>10.726000000000001</v>
      </c>
      <c r="E23" s="27">
        <v>50.899000000000001</v>
      </c>
      <c r="F23" s="28"/>
    </row>
    <row r="24" spans="1:6" ht="29.25" customHeight="1" x14ac:dyDescent="0.25">
      <c r="A24" s="8" t="s">
        <v>36</v>
      </c>
      <c r="B24" s="12" t="s">
        <v>50</v>
      </c>
      <c r="C24" s="10" t="s">
        <v>11</v>
      </c>
      <c r="D24" s="27">
        <v>941.97900000000004</v>
      </c>
      <c r="E24" s="27">
        <v>87.447999999999993</v>
      </c>
      <c r="F24" s="28">
        <v>14.465</v>
      </c>
    </row>
    <row r="25" spans="1:6" ht="7.5" customHeight="1" thickBot="1" x14ac:dyDescent="0.3">
      <c r="A25" s="17"/>
      <c r="B25" s="18"/>
      <c r="C25" s="19"/>
      <c r="D25" s="19"/>
      <c r="E25" s="19"/>
      <c r="F25" s="20"/>
    </row>
    <row r="26" spans="1:6" ht="22.5" customHeight="1" thickBot="1" x14ac:dyDescent="0.3">
      <c r="A26" s="21" t="s">
        <v>37</v>
      </c>
      <c r="B26" s="22" t="s">
        <v>38</v>
      </c>
      <c r="C26" s="23" t="s">
        <v>39</v>
      </c>
      <c r="D26" s="23">
        <f>D10/D6/10</f>
        <v>18.150498567335244</v>
      </c>
      <c r="E26" s="23">
        <f>(((D6-F9)*D26*10)+E10)/F9/10</f>
        <v>5.0643251772606988</v>
      </c>
      <c r="F26" s="24">
        <f>F10/F9/10</f>
        <v>0.3231526438310609</v>
      </c>
    </row>
  </sheetData>
  <mergeCells count="2">
    <mergeCell ref="A3:F3"/>
    <mergeCell ref="A1:F1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sqref="A1:XFD1048576"/>
    </sheetView>
  </sheetViews>
  <sheetFormatPr defaultColWidth="9.140625" defaultRowHeight="15.75" x14ac:dyDescent="0.25"/>
  <cols>
    <col min="1" max="1" width="9.140625" style="1"/>
    <col min="2" max="2" width="43.85546875" style="1" customWidth="1"/>
    <col min="3" max="3" width="14" style="1" customWidth="1"/>
    <col min="4" max="6" width="20.28515625" style="1" customWidth="1"/>
    <col min="7" max="16384" width="9.140625" style="1"/>
  </cols>
  <sheetData>
    <row r="1" spans="1:6" x14ac:dyDescent="0.25">
      <c r="A1" s="39" t="s">
        <v>0</v>
      </c>
      <c r="B1" s="39"/>
      <c r="C1" s="39"/>
      <c r="D1" s="39"/>
      <c r="E1" s="39"/>
      <c r="F1" s="39"/>
    </row>
    <row r="3" spans="1:6" x14ac:dyDescent="0.25">
      <c r="A3" s="38" t="s">
        <v>80</v>
      </c>
      <c r="B3" s="38"/>
      <c r="C3" s="38"/>
      <c r="D3" s="38"/>
      <c r="E3" s="38"/>
      <c r="F3" s="38"/>
    </row>
    <row r="4" spans="1:6" ht="16.5" thickBot="1" x14ac:dyDescent="0.3"/>
    <row r="5" spans="1:6" ht="51" customHeight="1" thickBot="1" x14ac:dyDescent="0.3">
      <c r="A5" s="2" t="s">
        <v>1</v>
      </c>
      <c r="B5" s="3" t="s">
        <v>2</v>
      </c>
      <c r="C5" s="3" t="s">
        <v>3</v>
      </c>
      <c r="D5" s="3" t="s">
        <v>51</v>
      </c>
      <c r="E5" s="3" t="s">
        <v>52</v>
      </c>
      <c r="F5" s="4" t="s">
        <v>53</v>
      </c>
    </row>
    <row r="6" spans="1:6" ht="22.5" customHeight="1" x14ac:dyDescent="0.25">
      <c r="A6" s="5" t="s">
        <v>6</v>
      </c>
      <c r="B6" s="6" t="s">
        <v>7</v>
      </c>
      <c r="C6" s="7" t="s">
        <v>8</v>
      </c>
      <c r="D6" s="43">
        <v>70.58</v>
      </c>
      <c r="E6" s="44"/>
      <c r="F6" s="45"/>
    </row>
    <row r="7" spans="1:6" ht="22.5" customHeight="1" x14ac:dyDescent="0.25">
      <c r="A7" s="8" t="s">
        <v>44</v>
      </c>
      <c r="B7" s="9" t="s">
        <v>42</v>
      </c>
      <c r="C7" s="10" t="s">
        <v>8</v>
      </c>
      <c r="D7" s="40">
        <v>55.58</v>
      </c>
      <c r="E7" s="41"/>
      <c r="F7" s="42"/>
    </row>
    <row r="8" spans="1:6" ht="22.5" customHeight="1" x14ac:dyDescent="0.25">
      <c r="A8" s="8" t="s">
        <v>45</v>
      </c>
      <c r="B8" s="9" t="s">
        <v>43</v>
      </c>
      <c r="C8" s="10" t="s">
        <v>8</v>
      </c>
      <c r="D8" s="40">
        <v>15</v>
      </c>
      <c r="E8" s="41"/>
      <c r="F8" s="42"/>
    </row>
    <row r="9" spans="1:6" ht="22.5" customHeight="1" x14ac:dyDescent="0.25">
      <c r="A9" s="11" t="s">
        <v>9</v>
      </c>
      <c r="B9" s="12" t="s">
        <v>46</v>
      </c>
      <c r="C9" s="13" t="s">
        <v>8</v>
      </c>
      <c r="D9" s="40">
        <v>58.4</v>
      </c>
      <c r="E9" s="41"/>
      <c r="F9" s="42"/>
    </row>
    <row r="10" spans="1:6" ht="22.5" customHeight="1" x14ac:dyDescent="0.25">
      <c r="A10" s="14" t="s">
        <v>10</v>
      </c>
      <c r="B10" s="15" t="s">
        <v>47</v>
      </c>
      <c r="C10" s="16" t="s">
        <v>68</v>
      </c>
      <c r="D10" s="25">
        <f>SUM(D11:D24)</f>
        <v>3300.4815284200604</v>
      </c>
      <c r="E10" s="25">
        <f>SUM(E11:E24)</f>
        <v>333.66319783290129</v>
      </c>
      <c r="F10" s="26">
        <f>SUM(F11:F24)</f>
        <v>63.368000000000002</v>
      </c>
    </row>
    <row r="11" spans="1:6" ht="22.5" customHeight="1" x14ac:dyDescent="0.25">
      <c r="A11" s="8" t="s">
        <v>12</v>
      </c>
      <c r="B11" s="12" t="s">
        <v>55</v>
      </c>
      <c r="C11" s="10" t="s">
        <v>68</v>
      </c>
      <c r="D11" s="27">
        <v>2191.069</v>
      </c>
      <c r="E11" s="27"/>
      <c r="F11" s="28"/>
    </row>
    <row r="12" spans="1:6" ht="35.25" customHeight="1" x14ac:dyDescent="0.25">
      <c r="A12" s="8" t="s">
        <v>20</v>
      </c>
      <c r="B12" s="12" t="s">
        <v>56</v>
      </c>
      <c r="C12" s="10" t="s">
        <v>68</v>
      </c>
      <c r="D12" s="27">
        <v>19.399775371652002</v>
      </c>
      <c r="E12" s="27">
        <v>54.714436976725104</v>
      </c>
      <c r="F12" s="28"/>
    </row>
    <row r="13" spans="1:6" ht="34.5" customHeight="1" x14ac:dyDescent="0.25">
      <c r="A13" s="8" t="s">
        <v>36</v>
      </c>
      <c r="B13" s="12" t="s">
        <v>57</v>
      </c>
      <c r="C13" s="10" t="s">
        <v>68</v>
      </c>
      <c r="D13" s="27">
        <v>2.3915930484079602</v>
      </c>
      <c r="E13" s="27">
        <v>1.99876085617622</v>
      </c>
      <c r="F13" s="28"/>
    </row>
    <row r="14" spans="1:6" ht="25.5" customHeight="1" x14ac:dyDescent="0.25">
      <c r="A14" s="8" t="s">
        <v>69</v>
      </c>
      <c r="B14" s="12" t="s">
        <v>58</v>
      </c>
      <c r="C14" s="10" t="s">
        <v>68</v>
      </c>
      <c r="D14" s="27">
        <v>0</v>
      </c>
      <c r="E14" s="27">
        <v>0</v>
      </c>
      <c r="F14" s="28">
        <v>0</v>
      </c>
    </row>
    <row r="15" spans="1:6" ht="25.5" customHeight="1" x14ac:dyDescent="0.25">
      <c r="A15" s="8" t="s">
        <v>70</v>
      </c>
      <c r="B15" s="9" t="s">
        <v>54</v>
      </c>
      <c r="C15" s="10" t="s">
        <v>68</v>
      </c>
      <c r="D15" s="27">
        <v>540.42615999999998</v>
      </c>
      <c r="E15" s="27"/>
      <c r="F15" s="28"/>
    </row>
    <row r="16" spans="1:6" ht="25.5" customHeight="1" x14ac:dyDescent="0.25">
      <c r="A16" s="8" t="s">
        <v>71</v>
      </c>
      <c r="B16" s="9" t="s">
        <v>59</v>
      </c>
      <c r="C16" s="10" t="s">
        <v>68</v>
      </c>
      <c r="D16" s="27">
        <v>33.92</v>
      </c>
      <c r="E16" s="27">
        <v>81.489999999999995</v>
      </c>
      <c r="F16" s="28">
        <v>0.224</v>
      </c>
    </row>
    <row r="17" spans="1:6" ht="22.5" customHeight="1" x14ac:dyDescent="0.25">
      <c r="A17" s="8" t="s">
        <v>72</v>
      </c>
      <c r="B17" s="12" t="s">
        <v>60</v>
      </c>
      <c r="C17" s="10" t="s">
        <v>68</v>
      </c>
      <c r="D17" s="27">
        <v>100.929</v>
      </c>
      <c r="E17" s="27">
        <v>50.14</v>
      </c>
      <c r="F17" s="28">
        <v>8.0269999999999992</v>
      </c>
    </row>
    <row r="18" spans="1:6" ht="22.5" customHeight="1" x14ac:dyDescent="0.25">
      <c r="A18" s="8" t="s">
        <v>73</v>
      </c>
      <c r="B18" s="12" t="s">
        <v>61</v>
      </c>
      <c r="C18" s="10" t="s">
        <v>68</v>
      </c>
      <c r="D18" s="27">
        <v>346.60300000000001</v>
      </c>
      <c r="E18" s="27">
        <v>91.54</v>
      </c>
      <c r="F18" s="28">
        <v>46.195999999999998</v>
      </c>
    </row>
    <row r="19" spans="1:6" ht="22.5" customHeight="1" x14ac:dyDescent="0.25">
      <c r="A19" s="8" t="s">
        <v>74</v>
      </c>
      <c r="B19" s="12" t="s">
        <v>62</v>
      </c>
      <c r="C19" s="10" t="s">
        <v>68</v>
      </c>
      <c r="D19" s="27">
        <v>17.852</v>
      </c>
      <c r="E19" s="27">
        <v>48.51</v>
      </c>
      <c r="F19" s="28">
        <v>0</v>
      </c>
    </row>
    <row r="20" spans="1:6" ht="22.5" customHeight="1" x14ac:dyDescent="0.25">
      <c r="A20" s="8" t="s">
        <v>75</v>
      </c>
      <c r="B20" s="9" t="s">
        <v>63</v>
      </c>
      <c r="C20" s="10" t="s">
        <v>68</v>
      </c>
      <c r="D20" s="27">
        <v>3.2029999999999998</v>
      </c>
      <c r="E20" s="27">
        <v>0.32500000000000001</v>
      </c>
      <c r="F20" s="28">
        <v>0.06</v>
      </c>
    </row>
    <row r="21" spans="1:6" ht="22.5" customHeight="1" x14ac:dyDescent="0.25">
      <c r="A21" s="8" t="s">
        <v>76</v>
      </c>
      <c r="B21" s="9" t="s">
        <v>64</v>
      </c>
      <c r="C21" s="10" t="s">
        <v>68</v>
      </c>
      <c r="D21" s="27">
        <v>37.427</v>
      </c>
      <c r="E21" s="27">
        <v>3.77</v>
      </c>
      <c r="F21" s="28">
        <v>2.1429999999999998</v>
      </c>
    </row>
    <row r="22" spans="1:6" ht="22.5" customHeight="1" x14ac:dyDescent="0.25">
      <c r="A22" s="8" t="s">
        <v>77</v>
      </c>
      <c r="B22" s="9" t="s">
        <v>65</v>
      </c>
      <c r="C22" s="10" t="s">
        <v>68</v>
      </c>
      <c r="D22" s="27">
        <v>1.6870000000000001</v>
      </c>
      <c r="E22" s="27">
        <v>0.17100000000000001</v>
      </c>
      <c r="F22" s="28">
        <v>6.6420000000000003</v>
      </c>
    </row>
    <row r="23" spans="1:6" ht="22.5" customHeight="1" x14ac:dyDescent="0.25">
      <c r="A23" s="8" t="s">
        <v>78</v>
      </c>
      <c r="B23" s="9" t="s">
        <v>66</v>
      </c>
      <c r="C23" s="10" t="s">
        <v>68</v>
      </c>
      <c r="D23" s="27">
        <v>0</v>
      </c>
      <c r="E23" s="27">
        <v>0</v>
      </c>
      <c r="F23" s="28">
        <v>0</v>
      </c>
    </row>
    <row r="24" spans="1:6" ht="22.5" customHeight="1" thickBot="1" x14ac:dyDescent="0.3">
      <c r="A24" s="31" t="s">
        <v>79</v>
      </c>
      <c r="B24" s="33" t="s">
        <v>67</v>
      </c>
      <c r="C24" s="32" t="s">
        <v>68</v>
      </c>
      <c r="D24" s="34">
        <v>5.5739999999999998</v>
      </c>
      <c r="E24" s="34">
        <v>1.004</v>
      </c>
      <c r="F24" s="35">
        <v>7.5999999999999998E-2</v>
      </c>
    </row>
  </sheetData>
  <mergeCells count="6">
    <mergeCell ref="D9:F9"/>
    <mergeCell ref="A1:F1"/>
    <mergeCell ref="A3:F3"/>
    <mergeCell ref="D6:F6"/>
    <mergeCell ref="D7:F7"/>
    <mergeCell ref="D8:F8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1926-A855-41EA-A2A1-7227C7C5BFE5}">
  <sheetPr>
    <pageSetUpPr fitToPage="1"/>
  </sheetPr>
  <dimension ref="A1:F29"/>
  <sheetViews>
    <sheetView workbookViewId="0">
      <selection sqref="A1:XFD1048576"/>
    </sheetView>
  </sheetViews>
  <sheetFormatPr defaultColWidth="9.140625" defaultRowHeight="15.75" x14ac:dyDescent="0.25"/>
  <cols>
    <col min="1" max="1" width="9.140625" style="1"/>
    <col min="2" max="2" width="43.85546875" style="1" customWidth="1"/>
    <col min="3" max="3" width="14" style="1" customWidth="1"/>
    <col min="4" max="6" width="20.28515625" style="1" customWidth="1"/>
    <col min="7" max="16384" width="9.140625" style="1"/>
  </cols>
  <sheetData>
    <row r="1" spans="1:6" x14ac:dyDescent="0.25">
      <c r="A1" s="39" t="s">
        <v>0</v>
      </c>
      <c r="B1" s="39"/>
      <c r="C1" s="39"/>
      <c r="D1" s="39"/>
      <c r="E1" s="39"/>
      <c r="F1" s="39"/>
    </row>
    <row r="3" spans="1:6" x14ac:dyDescent="0.25">
      <c r="A3" s="38" t="s">
        <v>81</v>
      </c>
      <c r="B3" s="38"/>
      <c r="C3" s="38"/>
      <c r="D3" s="38"/>
      <c r="E3" s="38"/>
      <c r="F3" s="38"/>
    </row>
    <row r="4" spans="1:6" ht="16.5" thickBot="1" x14ac:dyDescent="0.3"/>
    <row r="5" spans="1:6" ht="51" customHeight="1" thickBot="1" x14ac:dyDescent="0.3">
      <c r="A5" s="2" t="s">
        <v>1</v>
      </c>
      <c r="B5" s="3" t="s">
        <v>2</v>
      </c>
      <c r="C5" s="3" t="s">
        <v>3</v>
      </c>
      <c r="D5" s="3" t="s">
        <v>51</v>
      </c>
      <c r="E5" s="3" t="s">
        <v>52</v>
      </c>
      <c r="F5" s="4" t="s">
        <v>53</v>
      </c>
    </row>
    <row r="6" spans="1:6" ht="22.5" customHeight="1" x14ac:dyDescent="0.25">
      <c r="A6" s="5" t="s">
        <v>6</v>
      </c>
      <c r="B6" s="6" t="s">
        <v>7</v>
      </c>
      <c r="C6" s="7" t="s">
        <v>8</v>
      </c>
      <c r="D6" s="43">
        <v>75.02</v>
      </c>
      <c r="E6" s="44"/>
      <c r="F6" s="45"/>
    </row>
    <row r="7" spans="1:6" ht="22.5" customHeight="1" x14ac:dyDescent="0.25">
      <c r="A7" s="8" t="s">
        <v>44</v>
      </c>
      <c r="B7" s="9" t="s">
        <v>42</v>
      </c>
      <c r="C7" s="10" t="s">
        <v>8</v>
      </c>
      <c r="D7" s="40">
        <v>54.265000000000001</v>
      </c>
      <c r="E7" s="41"/>
      <c r="F7" s="42"/>
    </row>
    <row r="8" spans="1:6" ht="22.5" customHeight="1" x14ac:dyDescent="0.25">
      <c r="A8" s="8" t="s">
        <v>45</v>
      </c>
      <c r="B8" s="9" t="s">
        <v>43</v>
      </c>
      <c r="C8" s="10" t="s">
        <v>8</v>
      </c>
      <c r="D8" s="40">
        <v>20.757000000000001</v>
      </c>
      <c r="E8" s="41"/>
      <c r="F8" s="42"/>
    </row>
    <row r="9" spans="1:6" ht="22.5" customHeight="1" x14ac:dyDescent="0.25">
      <c r="A9" s="11" t="s">
        <v>9</v>
      </c>
      <c r="B9" s="12" t="s">
        <v>46</v>
      </c>
      <c r="C9" s="13" t="s">
        <v>8</v>
      </c>
      <c r="D9" s="40">
        <v>63.720999999999997</v>
      </c>
      <c r="E9" s="41"/>
      <c r="F9" s="42"/>
    </row>
    <row r="10" spans="1:6" ht="22.5" customHeight="1" x14ac:dyDescent="0.25">
      <c r="A10" s="14" t="s">
        <v>10</v>
      </c>
      <c r="B10" s="15" t="s">
        <v>47</v>
      </c>
      <c r="C10" s="16" t="s">
        <v>68</v>
      </c>
      <c r="D10" s="25">
        <f>SUM(D11:D25)</f>
        <v>2757.114</v>
      </c>
      <c r="E10" s="25">
        <f>SUM(E11:E25)</f>
        <v>410.87900000000008</v>
      </c>
      <c r="F10" s="26">
        <f>SUM(F11:F25)</f>
        <v>56.264000000000003</v>
      </c>
    </row>
    <row r="11" spans="1:6" ht="22.5" customHeight="1" x14ac:dyDescent="0.25">
      <c r="A11" s="8" t="s">
        <v>12</v>
      </c>
      <c r="B11" s="12" t="s">
        <v>55</v>
      </c>
      <c r="C11" s="10" t="s">
        <v>68</v>
      </c>
      <c r="D11" s="27">
        <v>1434.16</v>
      </c>
      <c r="E11" s="27">
        <v>0.41699999999999998</v>
      </c>
      <c r="F11" s="28">
        <v>5.7000000000000002E-2</v>
      </c>
    </row>
    <row r="12" spans="1:6" ht="35.25" customHeight="1" x14ac:dyDescent="0.25">
      <c r="A12" s="8" t="s">
        <v>20</v>
      </c>
      <c r="B12" s="12" t="s">
        <v>56</v>
      </c>
      <c r="C12" s="10" t="s">
        <v>68</v>
      </c>
      <c r="D12" s="27">
        <v>16.532</v>
      </c>
      <c r="E12" s="27">
        <v>49.737000000000002</v>
      </c>
      <c r="F12" s="28"/>
    </row>
    <row r="13" spans="1:6" ht="34.5" customHeight="1" x14ac:dyDescent="0.25">
      <c r="A13" s="8" t="s">
        <v>36</v>
      </c>
      <c r="B13" s="12" t="s">
        <v>57</v>
      </c>
      <c r="C13" s="10" t="s">
        <v>68</v>
      </c>
      <c r="D13" s="27">
        <v>1.9359999999999999</v>
      </c>
      <c r="E13" s="27">
        <v>1.28</v>
      </c>
      <c r="F13" s="28"/>
    </row>
    <row r="14" spans="1:6" ht="34.5" customHeight="1" x14ac:dyDescent="0.25">
      <c r="A14" s="8"/>
      <c r="B14" s="12" t="s">
        <v>82</v>
      </c>
      <c r="C14" s="10" t="s">
        <v>68</v>
      </c>
      <c r="D14" s="27">
        <v>2.4550000000000001</v>
      </c>
      <c r="E14" s="27"/>
      <c r="F14" s="28"/>
    </row>
    <row r="15" spans="1:6" ht="25.5" customHeight="1" x14ac:dyDescent="0.25">
      <c r="A15" s="8" t="s">
        <v>69</v>
      </c>
      <c r="B15" s="12" t="s">
        <v>58</v>
      </c>
      <c r="C15" s="10" t="s">
        <v>68</v>
      </c>
      <c r="D15" s="27">
        <v>0</v>
      </c>
      <c r="E15" s="27"/>
      <c r="F15" s="28"/>
    </row>
    <row r="16" spans="1:6" ht="25.5" customHeight="1" x14ac:dyDescent="0.25">
      <c r="A16" s="8" t="s">
        <v>70</v>
      </c>
      <c r="B16" s="9" t="s">
        <v>54</v>
      </c>
      <c r="C16" s="10" t="s">
        <v>68</v>
      </c>
      <c r="D16" s="27">
        <v>616.04</v>
      </c>
      <c r="E16" s="27"/>
      <c r="F16" s="28"/>
    </row>
    <row r="17" spans="1:6" ht="25.5" customHeight="1" x14ac:dyDescent="0.25">
      <c r="A17" s="8" t="s">
        <v>71</v>
      </c>
      <c r="B17" s="9" t="s">
        <v>59</v>
      </c>
      <c r="C17" s="10" t="s">
        <v>68</v>
      </c>
      <c r="D17" s="27">
        <v>178.27099999999999</v>
      </c>
      <c r="E17" s="27">
        <v>76.036000000000001</v>
      </c>
      <c r="F17" s="28">
        <v>0.46</v>
      </c>
    </row>
    <row r="18" spans="1:6" ht="22.5" customHeight="1" x14ac:dyDescent="0.25">
      <c r="A18" s="8" t="s">
        <v>72</v>
      </c>
      <c r="B18" s="12" t="s">
        <v>60</v>
      </c>
      <c r="C18" s="10" t="s">
        <v>68</v>
      </c>
      <c r="D18" s="27">
        <v>99.234999999999999</v>
      </c>
      <c r="E18" s="27">
        <v>44.506</v>
      </c>
      <c r="F18" s="28">
        <v>1.9490000000000001</v>
      </c>
    </row>
    <row r="19" spans="1:6" ht="22.5" customHeight="1" x14ac:dyDescent="0.25">
      <c r="A19" s="8" t="s">
        <v>73</v>
      </c>
      <c r="B19" s="12" t="s">
        <v>61</v>
      </c>
      <c r="C19" s="10" t="s">
        <v>68</v>
      </c>
      <c r="D19" s="27">
        <v>356.93</v>
      </c>
      <c r="E19" s="27">
        <v>184.33500000000001</v>
      </c>
      <c r="F19" s="28">
        <v>41.273000000000003</v>
      </c>
    </row>
    <row r="20" spans="1:6" ht="22.5" customHeight="1" x14ac:dyDescent="0.25">
      <c r="A20" s="8" t="s">
        <v>74</v>
      </c>
      <c r="B20" s="12" t="s">
        <v>62</v>
      </c>
      <c r="C20" s="10" t="s">
        <v>68</v>
      </c>
      <c r="D20" s="27">
        <v>17.52</v>
      </c>
      <c r="E20" s="27">
        <v>48.93</v>
      </c>
      <c r="F20" s="28">
        <v>-0.51600000000000001</v>
      </c>
    </row>
    <row r="21" spans="1:6" ht="22.5" customHeight="1" x14ac:dyDescent="0.25">
      <c r="A21" s="8" t="s">
        <v>75</v>
      </c>
      <c r="B21" s="9" t="s">
        <v>63</v>
      </c>
      <c r="C21" s="10" t="s">
        <v>68</v>
      </c>
      <c r="D21" s="27">
        <v>0.66400000000000003</v>
      </c>
      <c r="E21" s="27">
        <v>9.2999999999999999E-2</v>
      </c>
      <c r="F21" s="28">
        <v>1.2E-2</v>
      </c>
    </row>
    <row r="22" spans="1:6" ht="22.5" customHeight="1" x14ac:dyDescent="0.25">
      <c r="A22" s="8" t="s">
        <v>76</v>
      </c>
      <c r="B22" s="9" t="s">
        <v>64</v>
      </c>
      <c r="C22" s="10" t="s">
        <v>68</v>
      </c>
      <c r="D22" s="27">
        <v>24.321999999999999</v>
      </c>
      <c r="E22" s="27">
        <v>3.7170000000000001</v>
      </c>
      <c r="F22" s="28">
        <v>4.8</v>
      </c>
    </row>
    <row r="23" spans="1:6" ht="22.5" customHeight="1" x14ac:dyDescent="0.25">
      <c r="A23" s="8" t="s">
        <v>77</v>
      </c>
      <c r="B23" s="9" t="s">
        <v>65</v>
      </c>
      <c r="C23" s="10" t="s">
        <v>68</v>
      </c>
      <c r="D23" s="27">
        <v>2.4569999999999999</v>
      </c>
      <c r="E23" s="27">
        <v>0.36499999999999999</v>
      </c>
      <c r="F23" s="28">
        <v>9.0449999999999999</v>
      </c>
    </row>
    <row r="24" spans="1:6" ht="22.5" customHeight="1" x14ac:dyDescent="0.25">
      <c r="A24" s="8" t="s">
        <v>78</v>
      </c>
      <c r="B24" s="9" t="s">
        <v>66</v>
      </c>
      <c r="C24" s="10" t="s">
        <v>68</v>
      </c>
      <c r="D24" s="27"/>
      <c r="E24" s="27"/>
      <c r="F24" s="28"/>
    </row>
    <row r="25" spans="1:6" ht="22.5" customHeight="1" thickBot="1" x14ac:dyDescent="0.3">
      <c r="A25" s="31" t="s">
        <v>79</v>
      </c>
      <c r="B25" s="33" t="s">
        <v>67</v>
      </c>
      <c r="C25" s="32" t="s">
        <v>68</v>
      </c>
      <c r="D25" s="34">
        <v>6.5919999999999996</v>
      </c>
      <c r="E25" s="34">
        <v>1.4630000000000001</v>
      </c>
      <c r="F25" s="35">
        <v>-0.81599999999999995</v>
      </c>
    </row>
    <row r="26" spans="1:6" x14ac:dyDescent="0.25">
      <c r="A26" s="37" t="s">
        <v>83</v>
      </c>
    </row>
    <row r="29" spans="1:6" x14ac:dyDescent="0.25">
      <c r="D29" s="36"/>
      <c r="E29" s="36"/>
      <c r="F29" s="36"/>
    </row>
  </sheetData>
  <mergeCells count="6">
    <mergeCell ref="D9:F9"/>
    <mergeCell ref="A1:F1"/>
    <mergeCell ref="A3:F3"/>
    <mergeCell ref="D6:F6"/>
    <mergeCell ref="D7:F7"/>
    <mergeCell ref="D8:F8"/>
  </mergeCells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5A63-E28A-4D57-B1F5-01DD10C1D24F}">
  <sheetPr>
    <pageSetUpPr fitToPage="1"/>
  </sheetPr>
  <dimension ref="A1:F29"/>
  <sheetViews>
    <sheetView topLeftCell="A22" workbookViewId="0">
      <selection activeCell="A22" sqref="A1:XFD1048576"/>
    </sheetView>
  </sheetViews>
  <sheetFormatPr defaultColWidth="9.140625" defaultRowHeight="15.75" x14ac:dyDescent="0.25"/>
  <cols>
    <col min="1" max="1" width="9.140625" style="1"/>
    <col min="2" max="2" width="43.85546875" style="1" customWidth="1"/>
    <col min="3" max="3" width="14" style="1" customWidth="1"/>
    <col min="4" max="6" width="20.28515625" style="1" customWidth="1"/>
    <col min="7" max="16384" width="9.140625" style="1"/>
  </cols>
  <sheetData>
    <row r="1" spans="1:6" x14ac:dyDescent="0.25">
      <c r="A1" s="39" t="s">
        <v>0</v>
      </c>
      <c r="B1" s="39"/>
      <c r="C1" s="39"/>
      <c r="D1" s="39"/>
      <c r="E1" s="39"/>
      <c r="F1" s="39"/>
    </row>
    <row r="3" spans="1:6" x14ac:dyDescent="0.25">
      <c r="A3" s="38" t="s">
        <v>84</v>
      </c>
      <c r="B3" s="38"/>
      <c r="C3" s="38"/>
      <c r="D3" s="38"/>
      <c r="E3" s="38"/>
      <c r="F3" s="38"/>
    </row>
    <row r="4" spans="1:6" ht="16.5" thickBot="1" x14ac:dyDescent="0.3"/>
    <row r="5" spans="1:6" ht="51" customHeight="1" thickBot="1" x14ac:dyDescent="0.3">
      <c r="A5" s="2" t="s">
        <v>1</v>
      </c>
      <c r="B5" s="3" t="s">
        <v>2</v>
      </c>
      <c r="C5" s="3" t="s">
        <v>3</v>
      </c>
      <c r="D5" s="3" t="s">
        <v>51</v>
      </c>
      <c r="E5" s="3" t="s">
        <v>52</v>
      </c>
      <c r="F5" s="4" t="s">
        <v>53</v>
      </c>
    </row>
    <row r="6" spans="1:6" ht="22.5" customHeight="1" x14ac:dyDescent="0.25">
      <c r="A6" s="5" t="s">
        <v>6</v>
      </c>
      <c r="B6" s="6" t="s">
        <v>7</v>
      </c>
      <c r="C6" s="7" t="s">
        <v>8</v>
      </c>
      <c r="D6" s="43">
        <v>67.37</v>
      </c>
      <c r="E6" s="44"/>
      <c r="F6" s="45"/>
    </row>
    <row r="7" spans="1:6" ht="22.5" customHeight="1" x14ac:dyDescent="0.25">
      <c r="A7" s="8" t="s">
        <v>44</v>
      </c>
      <c r="B7" s="9" t="s">
        <v>42</v>
      </c>
      <c r="C7" s="10" t="s">
        <v>8</v>
      </c>
      <c r="D7" s="40">
        <v>46.746000000000002</v>
      </c>
      <c r="E7" s="41"/>
      <c r="F7" s="42"/>
    </row>
    <row r="8" spans="1:6" ht="22.5" customHeight="1" x14ac:dyDescent="0.25">
      <c r="A8" s="8" t="s">
        <v>45</v>
      </c>
      <c r="B8" s="9" t="s">
        <v>43</v>
      </c>
      <c r="C8" s="10" t="s">
        <v>8</v>
      </c>
      <c r="D8" s="40">
        <v>20.626999999999999</v>
      </c>
      <c r="E8" s="41"/>
      <c r="F8" s="42"/>
    </row>
    <row r="9" spans="1:6" ht="22.5" customHeight="1" x14ac:dyDescent="0.25">
      <c r="A9" s="11" t="s">
        <v>9</v>
      </c>
      <c r="B9" s="12" t="s">
        <v>46</v>
      </c>
      <c r="C9" s="13" t="s">
        <v>8</v>
      </c>
      <c r="D9" s="40">
        <v>59.325000000000003</v>
      </c>
      <c r="E9" s="41"/>
      <c r="F9" s="42"/>
    </row>
    <row r="10" spans="1:6" ht="22.5" customHeight="1" x14ac:dyDescent="0.25">
      <c r="A10" s="14" t="s">
        <v>10</v>
      </c>
      <c r="B10" s="15" t="s">
        <v>47</v>
      </c>
      <c r="C10" s="16" t="s">
        <v>68</v>
      </c>
      <c r="D10" s="25">
        <f>SUM(D11:D25)</f>
        <v>2543.5040000000004</v>
      </c>
      <c r="E10" s="25">
        <f>SUM(E11:E25)</f>
        <v>438.58499999999998</v>
      </c>
      <c r="F10" s="26">
        <f>SUM(F11:F25)</f>
        <v>93.583999999999989</v>
      </c>
    </row>
    <row r="11" spans="1:6" ht="22.5" customHeight="1" x14ac:dyDescent="0.25">
      <c r="A11" s="8" t="s">
        <v>12</v>
      </c>
      <c r="B11" s="12" t="s">
        <v>55</v>
      </c>
      <c r="C11" s="10" t="s">
        <v>68</v>
      </c>
      <c r="D11" s="27">
        <v>1236.4849999999999</v>
      </c>
      <c r="E11" s="27"/>
      <c r="F11" s="28"/>
    </row>
    <row r="12" spans="1:6" ht="35.25" customHeight="1" x14ac:dyDescent="0.25">
      <c r="A12" s="8" t="s">
        <v>20</v>
      </c>
      <c r="B12" s="12" t="s">
        <v>56</v>
      </c>
      <c r="C12" s="10" t="s">
        <v>68</v>
      </c>
      <c r="D12" s="27">
        <v>16.734000000000002</v>
      </c>
      <c r="E12" s="27">
        <v>41.71</v>
      </c>
      <c r="F12" s="28"/>
    </row>
    <row r="13" spans="1:6" ht="34.5" customHeight="1" x14ac:dyDescent="0.25">
      <c r="A13" s="8" t="s">
        <v>36</v>
      </c>
      <c r="B13" s="12" t="s">
        <v>57</v>
      </c>
      <c r="C13" s="10" t="s">
        <v>68</v>
      </c>
      <c r="D13" s="27">
        <v>1.75</v>
      </c>
      <c r="E13" s="27">
        <v>0.93799999999999994</v>
      </c>
      <c r="F13" s="28"/>
    </row>
    <row r="14" spans="1:6" ht="34.5" customHeight="1" x14ac:dyDescent="0.25">
      <c r="A14" s="8" t="s">
        <v>69</v>
      </c>
      <c r="B14" s="12" t="s">
        <v>82</v>
      </c>
      <c r="C14" s="10" t="s">
        <v>68</v>
      </c>
      <c r="D14" s="27">
        <v>11.808</v>
      </c>
      <c r="E14" s="27"/>
      <c r="F14" s="28"/>
    </row>
    <row r="15" spans="1:6" ht="25.5" customHeight="1" x14ac:dyDescent="0.25">
      <c r="A15" s="8" t="s">
        <v>70</v>
      </c>
      <c r="B15" s="12" t="s">
        <v>58</v>
      </c>
      <c r="C15" s="10" t="s">
        <v>68</v>
      </c>
      <c r="D15" s="27">
        <v>0</v>
      </c>
      <c r="E15" s="27"/>
      <c r="F15" s="28"/>
    </row>
    <row r="16" spans="1:6" ht="25.5" customHeight="1" x14ac:dyDescent="0.25">
      <c r="A16" s="8" t="s">
        <v>71</v>
      </c>
      <c r="B16" s="9" t="s">
        <v>54</v>
      </c>
      <c r="C16" s="10" t="s">
        <v>68</v>
      </c>
      <c r="D16" s="27">
        <v>687.88</v>
      </c>
      <c r="E16" s="27"/>
      <c r="F16" s="28"/>
    </row>
    <row r="17" spans="1:6" ht="25.5" customHeight="1" x14ac:dyDescent="0.25">
      <c r="A17" s="8" t="s">
        <v>72</v>
      </c>
      <c r="B17" s="9" t="s">
        <v>59</v>
      </c>
      <c r="C17" s="10" t="s">
        <v>68</v>
      </c>
      <c r="D17" s="27">
        <v>146.21</v>
      </c>
      <c r="E17" s="27">
        <v>71.62</v>
      </c>
      <c r="F17" s="28">
        <v>1.34</v>
      </c>
    </row>
    <row r="18" spans="1:6" ht="22.5" customHeight="1" x14ac:dyDescent="0.25">
      <c r="A18" s="8" t="s">
        <v>73</v>
      </c>
      <c r="B18" s="12" t="s">
        <v>60</v>
      </c>
      <c r="C18" s="10" t="s">
        <v>68</v>
      </c>
      <c r="D18" s="27">
        <v>67.338999999999999</v>
      </c>
      <c r="E18" s="27">
        <v>33.008000000000003</v>
      </c>
      <c r="F18" s="28">
        <v>3.01</v>
      </c>
    </row>
    <row r="19" spans="1:6" ht="22.5" customHeight="1" x14ac:dyDescent="0.25">
      <c r="A19" s="8" t="s">
        <v>74</v>
      </c>
      <c r="B19" s="12" t="s">
        <v>61</v>
      </c>
      <c r="C19" s="10" t="s">
        <v>68</v>
      </c>
      <c r="D19" s="27">
        <v>329.50200000000001</v>
      </c>
      <c r="E19" s="27">
        <v>210.828</v>
      </c>
      <c r="F19" s="28">
        <v>64.021000000000001</v>
      </c>
    </row>
    <row r="20" spans="1:6" ht="22.5" customHeight="1" x14ac:dyDescent="0.25">
      <c r="A20" s="8" t="s">
        <v>75</v>
      </c>
      <c r="B20" s="12" t="s">
        <v>62</v>
      </c>
      <c r="C20" s="10" t="s">
        <v>68</v>
      </c>
      <c r="D20" s="27">
        <v>13.666</v>
      </c>
      <c r="E20" s="27">
        <v>56.106999999999999</v>
      </c>
      <c r="F20" s="28">
        <v>0.33800000000000002</v>
      </c>
    </row>
    <row r="21" spans="1:6" ht="22.5" customHeight="1" x14ac:dyDescent="0.25">
      <c r="A21" s="8" t="s">
        <v>76</v>
      </c>
      <c r="B21" s="9" t="s">
        <v>63</v>
      </c>
      <c r="C21" s="10" t="s">
        <v>68</v>
      </c>
      <c r="D21" s="27">
        <v>2.3199999999999998</v>
      </c>
      <c r="E21" s="27">
        <v>1.5620000000000001</v>
      </c>
      <c r="F21" s="28">
        <v>0.36899999999999999</v>
      </c>
    </row>
    <row r="22" spans="1:6" ht="22.5" customHeight="1" x14ac:dyDescent="0.25">
      <c r="A22" s="8" t="s">
        <v>77</v>
      </c>
      <c r="B22" s="9" t="s">
        <v>64</v>
      </c>
      <c r="C22" s="10" t="s">
        <v>68</v>
      </c>
      <c r="D22" s="27">
        <v>20.905000000000001</v>
      </c>
      <c r="E22" s="27">
        <v>13.984</v>
      </c>
      <c r="F22" s="28">
        <v>10.217000000000001</v>
      </c>
    </row>
    <row r="23" spans="1:6" ht="22.5" customHeight="1" x14ac:dyDescent="0.25">
      <c r="A23" s="8" t="s">
        <v>78</v>
      </c>
      <c r="B23" s="9" t="s">
        <v>65</v>
      </c>
      <c r="C23" s="10" t="s">
        <v>68</v>
      </c>
      <c r="D23" s="27">
        <v>1.5609999999999999</v>
      </c>
      <c r="E23" s="27">
        <v>1.048</v>
      </c>
      <c r="F23" s="28">
        <v>14.531000000000001</v>
      </c>
    </row>
    <row r="24" spans="1:6" ht="22.5" customHeight="1" x14ac:dyDescent="0.25">
      <c r="A24" s="8" t="s">
        <v>79</v>
      </c>
      <c r="B24" s="9" t="s">
        <v>66</v>
      </c>
      <c r="C24" s="10" t="s">
        <v>68</v>
      </c>
      <c r="D24" s="27"/>
      <c r="E24" s="27"/>
      <c r="F24" s="28"/>
    </row>
    <row r="25" spans="1:6" ht="22.5" customHeight="1" thickBot="1" x14ac:dyDescent="0.3">
      <c r="A25" s="31" t="s">
        <v>85</v>
      </c>
      <c r="B25" s="33" t="s">
        <v>67</v>
      </c>
      <c r="C25" s="32" t="s">
        <v>68</v>
      </c>
      <c r="D25" s="34">
        <v>7.3440000000000003</v>
      </c>
      <c r="E25" s="34">
        <v>7.78</v>
      </c>
      <c r="F25" s="35">
        <v>-0.24199999999999999</v>
      </c>
    </row>
    <row r="26" spans="1:6" ht="30" customHeight="1" x14ac:dyDescent="0.25">
      <c r="A26" s="46" t="s">
        <v>86</v>
      </c>
      <c r="B26" s="46"/>
      <c r="C26" s="46"/>
      <c r="D26" s="46"/>
      <c r="E26" s="46"/>
      <c r="F26" s="46"/>
    </row>
    <row r="29" spans="1:6" x14ac:dyDescent="0.25">
      <c r="D29" s="36"/>
      <c r="E29" s="36"/>
      <c r="F29" s="36"/>
    </row>
  </sheetData>
  <mergeCells count="7">
    <mergeCell ref="A26:F26"/>
    <mergeCell ref="A1:F1"/>
    <mergeCell ref="A3:F3"/>
    <mergeCell ref="D6:F6"/>
    <mergeCell ref="D7:F7"/>
    <mergeCell ref="D8:F8"/>
    <mergeCell ref="D9:F9"/>
  </mergeCells>
  <pageMargins left="0.7" right="0.7" top="0.75" bottom="0.75" header="0.3" footer="0.3"/>
  <pageSetup paperSize="9" scale="6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7190-62EC-4F48-B527-2B6345BB8420}">
  <sheetPr>
    <pageSetUpPr fitToPage="1"/>
  </sheetPr>
  <dimension ref="A1:F28"/>
  <sheetViews>
    <sheetView tabSelected="1" workbookViewId="0">
      <selection activeCell="A26" sqref="A26:F26"/>
    </sheetView>
  </sheetViews>
  <sheetFormatPr defaultColWidth="9.140625" defaultRowHeight="15.75" x14ac:dyDescent="0.25"/>
  <cols>
    <col min="1" max="1" width="9.140625" style="1"/>
    <col min="2" max="2" width="43.85546875" style="1" customWidth="1"/>
    <col min="3" max="3" width="14" style="1" customWidth="1"/>
    <col min="4" max="6" width="20.28515625" style="1" customWidth="1"/>
    <col min="7" max="16384" width="9.140625" style="1"/>
  </cols>
  <sheetData>
    <row r="1" spans="1:6" x14ac:dyDescent="0.25">
      <c r="A1" s="39" t="s">
        <v>87</v>
      </c>
      <c r="B1" s="39"/>
      <c r="C1" s="39"/>
      <c r="D1" s="39"/>
      <c r="E1" s="39"/>
      <c r="F1" s="39"/>
    </row>
    <row r="3" spans="1:6" x14ac:dyDescent="0.25">
      <c r="A3" s="38" t="s">
        <v>88</v>
      </c>
      <c r="B3" s="38"/>
      <c r="C3" s="38"/>
      <c r="D3" s="38"/>
      <c r="E3" s="38"/>
      <c r="F3" s="38"/>
    </row>
    <row r="4" spans="1:6" ht="16.5" thickBot="1" x14ac:dyDescent="0.3"/>
    <row r="5" spans="1:6" ht="51" customHeight="1" thickBot="1" x14ac:dyDescent="0.3">
      <c r="A5" s="2" t="s">
        <v>1</v>
      </c>
      <c r="B5" s="3" t="s">
        <v>2</v>
      </c>
      <c r="C5" s="3" t="s">
        <v>3</v>
      </c>
      <c r="D5" s="3" t="s">
        <v>51</v>
      </c>
      <c r="E5" s="3" t="s">
        <v>52</v>
      </c>
      <c r="F5" s="4" t="s">
        <v>53</v>
      </c>
    </row>
    <row r="6" spans="1:6" ht="22.5" customHeight="1" x14ac:dyDescent="0.25">
      <c r="A6" s="5" t="s">
        <v>6</v>
      </c>
      <c r="B6" s="6" t="s">
        <v>7</v>
      </c>
      <c r="C6" s="7" t="s">
        <v>8</v>
      </c>
      <c r="D6" s="43">
        <v>66.75</v>
      </c>
      <c r="E6" s="44"/>
      <c r="F6" s="45"/>
    </row>
    <row r="7" spans="1:6" ht="22.5" customHeight="1" x14ac:dyDescent="0.25">
      <c r="A7" s="8" t="s">
        <v>44</v>
      </c>
      <c r="B7" s="9" t="s">
        <v>42</v>
      </c>
      <c r="C7" s="10" t="s">
        <v>8</v>
      </c>
      <c r="D7" s="40">
        <v>48.24</v>
      </c>
      <c r="E7" s="41"/>
      <c r="F7" s="42"/>
    </row>
    <row r="8" spans="1:6" ht="22.5" customHeight="1" x14ac:dyDescent="0.25">
      <c r="A8" s="8" t="s">
        <v>45</v>
      </c>
      <c r="B8" s="9" t="s">
        <v>49</v>
      </c>
      <c r="C8" s="10" t="s">
        <v>8</v>
      </c>
      <c r="D8" s="40">
        <v>18.510000000000002</v>
      </c>
      <c r="E8" s="41"/>
      <c r="F8" s="42"/>
    </row>
    <row r="9" spans="1:6" ht="22.5" customHeight="1" x14ac:dyDescent="0.25">
      <c r="A9" s="11" t="s">
        <v>9</v>
      </c>
      <c r="B9" s="12" t="s">
        <v>89</v>
      </c>
      <c r="C9" s="13" t="s">
        <v>8</v>
      </c>
      <c r="D9" s="40">
        <v>57.71</v>
      </c>
      <c r="E9" s="41"/>
      <c r="F9" s="42"/>
    </row>
    <row r="10" spans="1:6" ht="22.5" customHeight="1" x14ac:dyDescent="0.25">
      <c r="A10" s="14" t="s">
        <v>10</v>
      </c>
      <c r="B10" s="15" t="s">
        <v>47</v>
      </c>
      <c r="C10" s="16" t="s">
        <v>68</v>
      </c>
      <c r="D10" s="25">
        <f>SUM(D11:D25)</f>
        <v>5260.817</v>
      </c>
      <c r="E10" s="25">
        <f>SUM(E11:E25)</f>
        <v>630.36200000000008</v>
      </c>
      <c r="F10" s="26">
        <f>SUM(F11:F25)</f>
        <v>107.392</v>
      </c>
    </row>
    <row r="11" spans="1:6" ht="22.5" customHeight="1" x14ac:dyDescent="0.25">
      <c r="A11" s="8" t="s">
        <v>12</v>
      </c>
      <c r="B11" s="12" t="s">
        <v>55</v>
      </c>
      <c r="C11" s="10" t="s">
        <v>68</v>
      </c>
      <c r="D11" s="27">
        <v>3489.5880000000002</v>
      </c>
      <c r="E11" s="27">
        <v>0</v>
      </c>
      <c r="F11" s="28">
        <v>0</v>
      </c>
    </row>
    <row r="12" spans="1:6" ht="25.5" customHeight="1" x14ac:dyDescent="0.25">
      <c r="A12" s="8" t="s">
        <v>20</v>
      </c>
      <c r="B12" s="9" t="s">
        <v>54</v>
      </c>
      <c r="C12" s="10" t="s">
        <v>68</v>
      </c>
      <c r="D12" s="27">
        <v>959.18</v>
      </c>
      <c r="E12" s="27">
        <v>0</v>
      </c>
      <c r="F12" s="28">
        <v>0</v>
      </c>
    </row>
    <row r="13" spans="1:6" ht="35.25" customHeight="1" x14ac:dyDescent="0.25">
      <c r="A13" s="8" t="s">
        <v>36</v>
      </c>
      <c r="B13" s="12" t="s">
        <v>56</v>
      </c>
      <c r="C13" s="10" t="s">
        <v>68</v>
      </c>
      <c r="D13" s="27">
        <v>51.162999999999997</v>
      </c>
      <c r="E13" s="27">
        <v>122.45699999999999</v>
      </c>
      <c r="F13" s="28">
        <v>0</v>
      </c>
    </row>
    <row r="14" spans="1:6" ht="34.5" customHeight="1" x14ac:dyDescent="0.25">
      <c r="A14" s="8" t="s">
        <v>36</v>
      </c>
      <c r="B14" s="12" t="s">
        <v>57</v>
      </c>
      <c r="C14" s="10" t="s">
        <v>68</v>
      </c>
      <c r="D14" s="27">
        <v>1.286</v>
      </c>
      <c r="E14" s="27">
        <v>0.70299999999999996</v>
      </c>
      <c r="F14" s="28">
        <v>0</v>
      </c>
    </row>
    <row r="15" spans="1:6" ht="34.5" customHeight="1" x14ac:dyDescent="0.25">
      <c r="A15" s="8" t="s">
        <v>69</v>
      </c>
      <c r="B15" s="12" t="s">
        <v>82</v>
      </c>
      <c r="C15" s="10" t="s">
        <v>68</v>
      </c>
      <c r="D15" s="27">
        <v>12.977</v>
      </c>
      <c r="E15" s="27">
        <v>0</v>
      </c>
      <c r="F15" s="28">
        <v>0</v>
      </c>
    </row>
    <row r="16" spans="1:6" ht="25.5" customHeight="1" x14ac:dyDescent="0.25">
      <c r="A16" s="8" t="s">
        <v>70</v>
      </c>
      <c r="B16" s="12" t="s">
        <v>58</v>
      </c>
      <c r="C16" s="10" t="s">
        <v>68</v>
      </c>
      <c r="D16" s="27">
        <v>0</v>
      </c>
      <c r="E16" s="27">
        <v>0</v>
      </c>
      <c r="F16" s="28">
        <v>0</v>
      </c>
    </row>
    <row r="17" spans="1:6" ht="25.5" customHeight="1" x14ac:dyDescent="0.25">
      <c r="A17" s="8" t="s">
        <v>71</v>
      </c>
      <c r="B17" s="9" t="s">
        <v>59</v>
      </c>
      <c r="C17" s="10" t="s">
        <v>68</v>
      </c>
      <c r="D17" s="27">
        <v>185.38</v>
      </c>
      <c r="E17" s="27">
        <v>208.83799999999999</v>
      </c>
      <c r="F17" s="28">
        <v>0.70299999999999996</v>
      </c>
    </row>
    <row r="18" spans="1:6" ht="22.5" customHeight="1" x14ac:dyDescent="0.25">
      <c r="A18" s="8" t="s">
        <v>72</v>
      </c>
      <c r="B18" s="12" t="s">
        <v>60</v>
      </c>
      <c r="C18" s="10" t="s">
        <v>68</v>
      </c>
      <c r="D18" s="27">
        <v>83.507999999999996</v>
      </c>
      <c r="E18" s="27">
        <v>34.988999999999997</v>
      </c>
      <c r="F18" s="28">
        <v>2.4820000000000002</v>
      </c>
    </row>
    <row r="19" spans="1:6" ht="22.5" customHeight="1" x14ac:dyDescent="0.25">
      <c r="A19" s="8" t="s">
        <v>73</v>
      </c>
      <c r="B19" s="12" t="s">
        <v>61</v>
      </c>
      <c r="C19" s="10" t="s">
        <v>68</v>
      </c>
      <c r="D19" s="27">
        <v>442.66199999999998</v>
      </c>
      <c r="E19" s="27">
        <v>173.226</v>
      </c>
      <c r="F19" s="28">
        <v>78.765000000000001</v>
      </c>
    </row>
    <row r="20" spans="1:6" ht="22.5" customHeight="1" x14ac:dyDescent="0.25">
      <c r="A20" s="8" t="s">
        <v>74</v>
      </c>
      <c r="B20" s="12" t="s">
        <v>62</v>
      </c>
      <c r="C20" s="10" t="s">
        <v>68</v>
      </c>
      <c r="D20" s="27">
        <v>12.138</v>
      </c>
      <c r="E20" s="27">
        <v>68.822000000000003</v>
      </c>
      <c r="F20" s="28">
        <v>0.91900000000000004</v>
      </c>
    </row>
    <row r="21" spans="1:6" ht="22.5" customHeight="1" x14ac:dyDescent="0.25">
      <c r="A21" s="8" t="s">
        <v>75</v>
      </c>
      <c r="B21" s="9" t="s">
        <v>63</v>
      </c>
      <c r="C21" s="10" t="s">
        <v>68</v>
      </c>
      <c r="D21" s="27">
        <v>0.36699999999999999</v>
      </c>
      <c r="E21" s="27">
        <v>0.248</v>
      </c>
      <c r="F21" s="28">
        <v>5.2999999999999999E-2</v>
      </c>
    </row>
    <row r="22" spans="1:6" ht="22.5" customHeight="1" x14ac:dyDescent="0.25">
      <c r="A22" s="8" t="s">
        <v>76</v>
      </c>
      <c r="B22" s="9" t="s">
        <v>64</v>
      </c>
      <c r="C22" s="10" t="s">
        <v>68</v>
      </c>
      <c r="D22" s="27">
        <v>17.175999999999998</v>
      </c>
      <c r="E22" s="27">
        <v>10.369</v>
      </c>
      <c r="F22" s="28">
        <v>9.1440000000000001</v>
      </c>
    </row>
    <row r="23" spans="1:6" ht="22.5" customHeight="1" x14ac:dyDescent="0.25">
      <c r="A23" s="8" t="s">
        <v>77</v>
      </c>
      <c r="B23" s="9" t="s">
        <v>65</v>
      </c>
      <c r="C23" s="10" t="s">
        <v>68</v>
      </c>
      <c r="D23" s="27">
        <v>2.004</v>
      </c>
      <c r="E23" s="27">
        <v>1.355</v>
      </c>
      <c r="F23" s="28">
        <v>15.635999999999999</v>
      </c>
    </row>
    <row r="24" spans="1:6" ht="22.5" customHeight="1" x14ac:dyDescent="0.25">
      <c r="A24" s="8" t="s">
        <v>78</v>
      </c>
      <c r="B24" s="9" t="s">
        <v>66</v>
      </c>
      <c r="C24" s="10" t="s">
        <v>68</v>
      </c>
      <c r="D24" s="27">
        <v>0</v>
      </c>
      <c r="E24" s="27">
        <v>0</v>
      </c>
      <c r="F24" s="28">
        <v>0</v>
      </c>
    </row>
    <row r="25" spans="1:6" ht="22.5" customHeight="1" thickBot="1" x14ac:dyDescent="0.3">
      <c r="A25" s="31" t="s">
        <v>79</v>
      </c>
      <c r="B25" s="33" t="s">
        <v>67</v>
      </c>
      <c r="C25" s="32" t="s">
        <v>68</v>
      </c>
      <c r="D25" s="34">
        <v>3.3879999999999999</v>
      </c>
      <c r="E25" s="34">
        <v>9.3550000000000004</v>
      </c>
      <c r="F25" s="35">
        <v>-0.31</v>
      </c>
    </row>
    <row r="26" spans="1:6" ht="30" customHeight="1" x14ac:dyDescent="0.25">
      <c r="A26" s="46" t="s">
        <v>86</v>
      </c>
      <c r="B26" s="46"/>
      <c r="C26" s="46"/>
      <c r="D26" s="46"/>
      <c r="E26" s="46"/>
      <c r="F26" s="46"/>
    </row>
    <row r="28" spans="1:6" x14ac:dyDescent="0.25">
      <c r="D28" s="36"/>
      <c r="E28" s="36"/>
      <c r="F28" s="36"/>
    </row>
  </sheetData>
  <mergeCells count="7">
    <mergeCell ref="A26:F26"/>
    <mergeCell ref="A1:F1"/>
    <mergeCell ref="A3:F3"/>
    <mergeCell ref="D6:F6"/>
    <mergeCell ref="D7:F7"/>
    <mergeCell ref="D8:F8"/>
    <mergeCell ref="D9:F9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2014</vt:lpstr>
      <vt:lpstr>2015</vt:lpstr>
      <vt:lpstr>2017</vt:lpstr>
      <vt:lpstr>2019</vt:lpstr>
      <vt:lpstr>Sąnaudos svetainei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Inga Jateikienė</cp:lastModifiedBy>
  <cp:lastPrinted>2022-05-02T10:43:13Z</cp:lastPrinted>
  <dcterms:created xsi:type="dcterms:W3CDTF">2015-12-22T08:53:28Z</dcterms:created>
  <dcterms:modified xsi:type="dcterms:W3CDTF">2023-05-05T05:21:57Z</dcterms:modified>
</cp:coreProperties>
</file>